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09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<sst xmlns="http://schemas.openxmlformats.org/spreadsheetml/2006/main" count="42" uniqueCount="35">
  <si>
    <t>f =</t>
  </si>
  <si>
    <t>M =</t>
  </si>
  <si>
    <t>Teleskop</t>
  </si>
  <si>
    <t>Barlow</t>
  </si>
  <si>
    <t>Okular</t>
  </si>
  <si>
    <t xml:space="preserve">Eye relief forbedring </t>
  </si>
  <si>
    <t>Eye relief forbedring, tilnærm. formel</t>
  </si>
  <si>
    <r>
      <t>f</t>
    </r>
    <r>
      <rPr>
        <vertAlign val="subscript"/>
        <sz val="10"/>
        <rFont val="Arial"/>
        <family val="2"/>
      </rPr>
      <t>obj</t>
    </r>
    <r>
      <rPr>
        <sz val="10"/>
        <rFont val="Arial"/>
        <family val="0"/>
      </rPr>
      <t xml:space="preserve"> =</t>
    </r>
  </si>
  <si>
    <r>
      <t>d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</si>
  <si>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</t>
    </r>
  </si>
  <si>
    <r>
      <t>f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</si>
  <si>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r>
      <t>b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</si>
  <si>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r>
      <t>d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</t>
    </r>
  </si>
  <si>
    <t>Forbedring af eye relief ved brug af Barlowlinse</t>
  </si>
  <si>
    <t>Eksempel</t>
  </si>
  <si>
    <t>Data indtastes i gule felter, benyt samme enhed overalt.</t>
  </si>
  <si>
    <t>b = (u. Barlow)</t>
  </si>
  <si>
    <t>b = (m. Barlow)</t>
  </si>
  <si>
    <t xml:space="preserve">Forstørrelse (u. Barlow)   x </t>
  </si>
  <si>
    <t xml:space="preserve">Forstørrelse (m. Barlow)   x </t>
  </si>
  <si>
    <t>HB 15.09.01</t>
  </si>
  <si>
    <t xml:space="preserve">   Okularbrændvidde.</t>
  </si>
  <si>
    <t xml:space="preserve">   Iflg. afbildningsligningen.</t>
  </si>
  <si>
    <t xml:space="preserve">   Objektivbrændvidde &gt;&gt; okular- </t>
  </si>
  <si>
    <t xml:space="preserve">   &amp; Barlowbrændvidde</t>
  </si>
  <si>
    <t xml:space="preserve">   billedrum til udtrædelsespupil.</t>
  </si>
  <si>
    <t xml:space="preserve">   Barlow afstand til nyt brændplan</t>
  </si>
  <si>
    <r>
      <t xml:space="preserve">   Brændvidde for Barlowlinse (</t>
    </r>
    <r>
      <rPr>
        <sz val="10"/>
        <color indexed="10"/>
        <rFont val="Arial"/>
        <family val="2"/>
      </rPr>
      <t>negativ</t>
    </r>
    <r>
      <rPr>
        <sz val="10"/>
        <rFont val="Arial"/>
        <family val="0"/>
      </rPr>
      <t>)</t>
    </r>
  </si>
  <si>
    <r>
      <t xml:space="preserve">   Barlow forstørrelse (</t>
    </r>
    <r>
      <rPr>
        <sz val="10"/>
        <color indexed="10"/>
        <rFont val="Arial"/>
        <family val="2"/>
      </rPr>
      <t>negativ</t>
    </r>
    <r>
      <rPr>
        <sz val="10"/>
        <rFont val="Arial"/>
        <family val="0"/>
      </rPr>
      <t>)</t>
    </r>
  </si>
  <si>
    <t>kjljljj</t>
  </si>
  <si>
    <r>
      <t>Beregn  f</t>
    </r>
    <r>
      <rPr>
        <vertAlign val="subscript"/>
        <sz val="12"/>
        <rFont val="Arial"/>
        <family val="2"/>
      </rPr>
      <t>B,</t>
    </r>
    <r>
      <rPr>
        <sz val="12"/>
        <rFont val="Arial"/>
        <family val="2"/>
      </rPr>
      <t xml:space="preserve"> d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, d</t>
    </r>
    <r>
      <rPr>
        <vertAlign val="subscript"/>
        <sz val="12"/>
        <rFont val="Arial"/>
        <family val="2"/>
      </rPr>
      <t xml:space="preserve">2 </t>
    </r>
    <r>
      <rPr>
        <sz val="12"/>
        <rFont val="Arial"/>
        <family val="2"/>
      </rPr>
      <t>eller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>M  når to parametre kendes:</t>
    </r>
  </si>
  <si>
    <t xml:space="preserve">   Objektivbrændvidde</t>
  </si>
  <si>
    <r>
      <t xml:space="preserve">   Afstand fra Barlow til indbildt billede af objektiv (</t>
    </r>
    <r>
      <rPr>
        <sz val="10"/>
        <color indexed="10"/>
        <rFont val="Arial"/>
        <family val="2"/>
      </rPr>
      <t>negativ</t>
    </r>
    <r>
      <rPr>
        <sz val="10"/>
        <rFont val="Arial"/>
        <family val="0"/>
      </rPr>
      <t>)</t>
    </r>
  </si>
  <si>
    <r>
      <t xml:space="preserve">   Barlow afstand fra oprindelig objektivbrændplan (</t>
    </r>
    <r>
      <rPr>
        <sz val="10"/>
        <color indexed="10"/>
        <rFont val="Arial"/>
        <family val="2"/>
      </rPr>
      <t>negativ</t>
    </r>
    <r>
      <rPr>
        <sz val="10"/>
        <rFont val="Arial"/>
        <family val="0"/>
      </rPr>
      <t>)</t>
    </r>
  </si>
  <si>
    <t xml:space="preserve">   Afstand fra okularhovedplan for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</si>
</sst>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00"/>
    <numFmt numFmtId="165" formatCode="0.0"/>
  </numFmts>
  <fonts count="9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vertAlign val="subscript"/>
      <sz val="10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4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ill="1" applyAlignment="1">
      <alignment/>
    </xf>
    <xf numFmtId="165" fontId="0" fillId="2" borderId="1" xfId="0" applyNumberFormat="1" applyFill="1" applyBorder="1" applyAlignment="1" applyProtection="1">
      <alignment/>
      <protection locked="0"/>
    </xf>
    <xf numFmtId="165" fontId="0" fillId="3" borderId="0" xfId="0" applyNumberFormat="1" applyFill="1" applyAlignment="1">
      <alignment/>
    </xf>
    <xf numFmtId="165" fontId="0" fillId="4" borderId="0" xfId="0" applyNumberFormat="1" applyFill="1" applyAlignment="1">
      <alignment/>
    </xf>
    <xf numFmtId="165" fontId="0" fillId="5" borderId="0" xfId="0" applyNumberFormat="1" applyFill="1" applyAlignment="1">
      <alignment/>
    </xf>
    <xf numFmtId="165" fontId="0" fillId="4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5" fontId="6" fillId="0" borderId="0" xfId="0" applyNumberFormat="1" applyFont="1" applyBorder="1" applyAlignment="1">
      <alignment/>
    </xf>
    <xf numFmtId="165" fontId="0" fillId="2" borderId="1" xfId="0" applyNumberFormat="1" applyFont="1" applyFill="1" applyBorder="1" applyAlignment="1" applyProtection="1">
      <alignment/>
      <protection locked="0"/>
    </xf>
    <xf numFmtId="165" fontId="6" fillId="0" borderId="0" xfId="0" applyNumberFormat="1" applyFont="1" applyAlignment="1">
      <alignment/>
    </xf>
    <xf numFmtId="165" fontId="0" fillId="0" borderId="0" xfId="0" applyNumberFormat="1" applyFill="1" applyBorder="1" applyAlignment="1">
      <alignment/>
    </xf>
    <xf numFmtId="165" fontId="0" fillId="0" borderId="0" xfId="0" applyNumberFormat="1" applyFont="1" applyFill="1" applyAlignment="1">
      <alignment/>
    </xf>
    <xf numFmtId="165" fontId="0" fillId="2" borderId="2" xfId="0" applyNumberFormat="1" applyFill="1" applyBorder="1" applyAlignment="1" applyProtection="1">
      <alignment/>
      <protection locked="0"/>
    </xf>
    <xf numFmtId="165" fontId="0" fillId="6" borderId="0" xfId="0" applyNumberFormat="1" applyFill="1" applyAlignment="1">
      <alignment/>
    </xf>
    <xf numFmtId="165" fontId="7" fillId="0" borderId="0" xfId="0" applyNumberFormat="1" applyFont="1" applyAlignment="1">
      <alignment/>
    </xf>
    <xf numFmtId="165" fontId="8" fillId="6" borderId="0" xfId="0" applyNumberFormat="1" applyFont="1" applyFill="1" applyAlignment="1">
      <alignment/>
    </xf>
    <xf numFmtId="165" fontId="0" fillId="6" borderId="0" xfId="0" applyNumberFormat="1" applyFill="1" applyBorder="1" applyAlignment="1">
      <alignment/>
    </xf>
    <xf numFmtId="165" fontId="0" fillId="7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31.140625" style="0" customWidth="1"/>
    <col min="2" max="2" width="8.57421875" style="11" customWidth="1"/>
    <col min="3" max="3" width="8.7109375" style="11" customWidth="1"/>
    <col min="4" max="4" width="8.57421875" style="11" customWidth="1"/>
    <col min="5" max="6" width="8.7109375" style="11" customWidth="1"/>
    <col min="7" max="7" width="8.57421875" style="11" customWidth="1"/>
    <col min="8" max="8" width="8.7109375" style="11" customWidth="1"/>
    <col min="9" max="9" width="8.7109375" style="0" customWidth="1"/>
    <col min="10" max="10" width="8.421875" style="0" customWidth="1"/>
    <col min="12" max="12" width="6.00390625" style="0" customWidth="1"/>
    <col min="13" max="13" width="9.421875" style="11" customWidth="1"/>
  </cols>
  <sheetData>
    <row r="1" ht="20.25">
      <c r="A1" s="5" t="s">
        <v>13</v>
      </c>
    </row>
    <row r="3" spans="2:13" ht="12.75">
      <c r="B3" s="20" t="s">
        <v>15</v>
      </c>
      <c r="M3" s="12" t="s">
        <v>14</v>
      </c>
    </row>
    <row r="4" ht="13.5" thickBot="1">
      <c r="A4" s="3" t="s">
        <v>2</v>
      </c>
    </row>
    <row r="5" spans="1:13" ht="16.5" thickBot="1">
      <c r="A5" s="4" t="s">
        <v>7</v>
      </c>
      <c r="B5" s="21">
        <v>2000</v>
      </c>
      <c r="C5" s="11" t="s">
        <v>31</v>
      </c>
      <c r="I5" s="4"/>
      <c r="M5" s="26">
        <v>2000</v>
      </c>
    </row>
    <row r="6" spans="7:13" ht="12.75">
      <c r="G6" s="19"/>
      <c r="M6" s="29"/>
    </row>
    <row r="7" spans="1:13" ht="13.5" thickBot="1">
      <c r="A7" s="3" t="s">
        <v>3</v>
      </c>
      <c r="D7" s="12"/>
      <c r="M7" s="26"/>
    </row>
    <row r="8" spans="1:13" ht="16.5" thickBot="1">
      <c r="A8" s="4" t="s">
        <v>8</v>
      </c>
      <c r="B8" s="14">
        <v>-18</v>
      </c>
      <c r="C8" s="13" t="s">
        <v>33</v>
      </c>
      <c r="H8" s="22"/>
      <c r="J8" s="8"/>
      <c r="M8" s="26">
        <v>-18</v>
      </c>
    </row>
    <row r="9" spans="1:13" ht="16.5" thickBot="1">
      <c r="A9" s="2" t="s">
        <v>9</v>
      </c>
      <c r="B9" s="14">
        <v>54</v>
      </c>
      <c r="C9" s="11" t="s">
        <v>26</v>
      </c>
      <c r="E9" s="23"/>
      <c r="L9" s="8"/>
      <c r="M9" s="26">
        <v>54</v>
      </c>
    </row>
    <row r="10" spans="1:13" ht="15.75">
      <c r="A10" s="2" t="s">
        <v>10</v>
      </c>
      <c r="B10" s="15">
        <f>1/(1/B8+1/B9)</f>
        <v>-27</v>
      </c>
      <c r="C10" s="11" t="s">
        <v>27</v>
      </c>
      <c r="M10" s="26">
        <v>-27</v>
      </c>
    </row>
    <row r="11" spans="1:13" ht="12.75">
      <c r="A11" s="4" t="s">
        <v>1</v>
      </c>
      <c r="B11" s="15">
        <f>B9/B8</f>
        <v>-3</v>
      </c>
      <c r="C11" s="11" t="s">
        <v>28</v>
      </c>
      <c r="F11" s="24"/>
      <c r="K11" s="8"/>
      <c r="M11" s="26">
        <v>-3</v>
      </c>
    </row>
    <row r="12" spans="1:13" ht="15.75">
      <c r="A12" s="4" t="s">
        <v>11</v>
      </c>
      <c r="B12" s="15">
        <f>1/(1/B10-1/(B5+B8))</f>
        <v>-26.637132901941264</v>
      </c>
      <c r="C12" s="11" t="s">
        <v>32</v>
      </c>
      <c r="M12" s="26">
        <v>-26.6</v>
      </c>
    </row>
    <row r="13" spans="5:13" ht="12.75">
      <c r="E13" s="13"/>
      <c r="M13" s="26"/>
    </row>
    <row r="14" spans="1:13" ht="13.5" thickBot="1">
      <c r="A14" s="3" t="s">
        <v>4</v>
      </c>
      <c r="M14" s="26"/>
    </row>
    <row r="15" spans="1:13" ht="13.5" thickBot="1">
      <c r="A15" s="4" t="s">
        <v>0</v>
      </c>
      <c r="B15" s="14">
        <v>20</v>
      </c>
      <c r="C15" s="14"/>
      <c r="D15" s="14"/>
      <c r="E15" s="14"/>
      <c r="F15" s="25"/>
      <c r="G15" s="14"/>
      <c r="H15" s="14"/>
      <c r="I15" s="6" t="s">
        <v>21</v>
      </c>
      <c r="K15" s="6"/>
      <c r="M15" s="26">
        <v>20</v>
      </c>
    </row>
    <row r="16" spans="1:13" ht="12" customHeight="1">
      <c r="A16" s="2" t="s">
        <v>18</v>
      </c>
      <c r="B16" s="15">
        <f aca="true" t="shared" si="0" ref="B16:H16">$B$5/B15</f>
        <v>100</v>
      </c>
      <c r="C16" s="15" t="e">
        <f t="shared" si="0"/>
        <v>#DIV/0!</v>
      </c>
      <c r="D16" s="15" t="e">
        <f t="shared" si="0"/>
        <v>#DIV/0!</v>
      </c>
      <c r="E16" s="15" t="e">
        <f t="shared" si="0"/>
        <v>#DIV/0!</v>
      </c>
      <c r="F16" s="15" t="e">
        <f t="shared" si="0"/>
        <v>#DIV/0!</v>
      </c>
      <c r="G16" s="15" t="e">
        <f t="shared" si="0"/>
        <v>#DIV/0!</v>
      </c>
      <c r="H16" s="15" t="e">
        <f t="shared" si="0"/>
        <v>#DIV/0!</v>
      </c>
      <c r="I16" s="7"/>
      <c r="J16" s="7"/>
      <c r="K16" s="7"/>
      <c r="M16" s="26">
        <v>100</v>
      </c>
    </row>
    <row r="17" spans="1:13" ht="12.75">
      <c r="A17" s="2" t="s">
        <v>19</v>
      </c>
      <c r="B17" s="15">
        <f aca="true" t="shared" si="1" ref="B17:H17">$B$5*(ABS($B$11))/B15</f>
        <v>300</v>
      </c>
      <c r="C17" s="15" t="e">
        <f t="shared" si="1"/>
        <v>#DIV/0!</v>
      </c>
      <c r="D17" s="15" t="e">
        <f t="shared" si="1"/>
        <v>#DIV/0!</v>
      </c>
      <c r="E17" s="15" t="e">
        <f t="shared" si="1"/>
        <v>#DIV/0!</v>
      </c>
      <c r="F17" s="15" t="e">
        <f t="shared" si="1"/>
        <v>#DIV/0!</v>
      </c>
      <c r="G17" s="15" t="e">
        <f t="shared" si="1"/>
        <v>#DIV/0!</v>
      </c>
      <c r="H17" s="15" t="e">
        <f t="shared" si="1"/>
        <v>#DIV/0!</v>
      </c>
      <c r="I17" s="7"/>
      <c r="J17" s="7"/>
      <c r="K17" s="7"/>
      <c r="M17" s="26">
        <v>300</v>
      </c>
    </row>
    <row r="18" spans="1:13" ht="12.75">
      <c r="A18" s="2" t="s">
        <v>16</v>
      </c>
      <c r="B18" s="15">
        <f aca="true" t="shared" si="2" ref="B18:H18">1/(1/B15-1/($B$5+B15))</f>
        <v>20.2</v>
      </c>
      <c r="C18" s="15" t="e">
        <f t="shared" si="2"/>
        <v>#DIV/0!</v>
      </c>
      <c r="D18" s="15" t="e">
        <f t="shared" si="2"/>
        <v>#DIV/0!</v>
      </c>
      <c r="E18" s="15" t="e">
        <f t="shared" si="2"/>
        <v>#DIV/0!</v>
      </c>
      <c r="F18" s="15" t="e">
        <f t="shared" si="2"/>
        <v>#DIV/0!</v>
      </c>
      <c r="G18" s="15" t="e">
        <f t="shared" si="2"/>
        <v>#DIV/0!</v>
      </c>
      <c r="H18" s="15" t="e">
        <f t="shared" si="2"/>
        <v>#DIV/0!</v>
      </c>
      <c r="I18" s="7" t="s">
        <v>34</v>
      </c>
      <c r="K18" s="7"/>
      <c r="M18" s="26">
        <v>20.2</v>
      </c>
    </row>
    <row r="19" spans="1:13" ht="12.75">
      <c r="A19" s="2" t="s">
        <v>17</v>
      </c>
      <c r="B19" s="15">
        <f aca="true" t="shared" si="3" ref="B19:H19">1/(1/B15-1/($B$9-$B$12+B15))</f>
        <v>24.96049382716049</v>
      </c>
      <c r="C19" s="15" t="e">
        <f t="shared" si="3"/>
        <v>#DIV/0!</v>
      </c>
      <c r="D19" s="15" t="e">
        <f t="shared" si="3"/>
        <v>#DIV/0!</v>
      </c>
      <c r="E19" s="15" t="e">
        <f t="shared" si="3"/>
        <v>#DIV/0!</v>
      </c>
      <c r="F19" s="15" t="e">
        <f t="shared" si="3"/>
        <v>#DIV/0!</v>
      </c>
      <c r="G19" s="15" t="e">
        <f t="shared" si="3"/>
        <v>#DIV/0!</v>
      </c>
      <c r="H19" s="15" t="e">
        <f t="shared" si="3"/>
        <v>#DIV/0!</v>
      </c>
      <c r="I19" s="7" t="s">
        <v>25</v>
      </c>
      <c r="K19" s="7"/>
      <c r="M19" s="26">
        <v>25</v>
      </c>
    </row>
    <row r="20" spans="1:13" ht="12.75">
      <c r="A20" s="2"/>
      <c r="B20" s="15"/>
      <c r="C20" s="15"/>
      <c r="D20" s="15"/>
      <c r="E20" s="15"/>
      <c r="F20" s="15"/>
      <c r="G20" s="15"/>
      <c r="H20" s="15"/>
      <c r="I20" s="7"/>
      <c r="J20" s="7"/>
      <c r="K20" s="7"/>
      <c r="M20" s="26"/>
    </row>
    <row r="21" spans="1:13" ht="12.75">
      <c r="A21" s="2" t="s">
        <v>5</v>
      </c>
      <c r="B21" s="30">
        <f aca="true" t="shared" si="4" ref="B21:H21">B19-B18</f>
        <v>4.7604938271604915</v>
      </c>
      <c r="C21" s="30" t="e">
        <f t="shared" si="4"/>
        <v>#DIV/0!</v>
      </c>
      <c r="D21" s="30" t="e">
        <f t="shared" si="4"/>
        <v>#DIV/0!</v>
      </c>
      <c r="E21" s="30" t="e">
        <f t="shared" si="4"/>
        <v>#DIV/0!</v>
      </c>
      <c r="F21" s="30" t="e">
        <f t="shared" si="4"/>
        <v>#DIV/0!</v>
      </c>
      <c r="G21" s="30" t="e">
        <f t="shared" si="4"/>
        <v>#DIV/0!</v>
      </c>
      <c r="H21" s="30" t="e">
        <f t="shared" si="4"/>
        <v>#DIV/0!</v>
      </c>
      <c r="I21" s="7" t="s">
        <v>22</v>
      </c>
      <c r="K21" s="7"/>
      <c r="M21" s="26">
        <v>4.8</v>
      </c>
    </row>
    <row r="22" spans="1:13" ht="12.75">
      <c r="A22" s="2" t="s">
        <v>6</v>
      </c>
      <c r="B22" s="17">
        <f>B15*B15/($B$10*$B$11)</f>
        <v>4.938271604938271</v>
      </c>
      <c r="C22" s="17">
        <f aca="true" t="shared" si="5" ref="C22:H22">C15*C15/($B$10*$B$11)</f>
        <v>0</v>
      </c>
      <c r="D22" s="17">
        <f t="shared" si="5"/>
        <v>0</v>
      </c>
      <c r="E22" s="17">
        <f t="shared" si="5"/>
        <v>0</v>
      </c>
      <c r="F22" s="17">
        <f t="shared" si="5"/>
        <v>0</v>
      </c>
      <c r="G22" s="17">
        <f t="shared" si="5"/>
        <v>0</v>
      </c>
      <c r="H22" s="17">
        <f t="shared" si="5"/>
        <v>0</v>
      </c>
      <c r="I22" s="7" t="s">
        <v>23</v>
      </c>
      <c r="K22" s="7"/>
      <c r="M22" s="26">
        <v>4.9</v>
      </c>
    </row>
    <row r="23" spans="8:13" ht="12.75">
      <c r="H23" s="13"/>
      <c r="I23" t="s">
        <v>24</v>
      </c>
      <c r="M23" s="26"/>
    </row>
    <row r="24" ht="12.75">
      <c r="M24" s="28" t="s">
        <v>29</v>
      </c>
    </row>
    <row r="25" spans="1:13" ht="19.5">
      <c r="A25" s="10" t="s">
        <v>30</v>
      </c>
      <c r="M25" s="26"/>
    </row>
    <row r="26" ht="13.5" thickBot="1">
      <c r="M26" s="26"/>
    </row>
    <row r="27" spans="1:13" ht="16.5" thickBot="1">
      <c r="A27" s="9" t="s">
        <v>10</v>
      </c>
      <c r="B27" s="21">
        <v>-27</v>
      </c>
      <c r="C27" s="16" t="e">
        <f>C29/(C30+1)</f>
        <v>#DIV/0!</v>
      </c>
      <c r="D27" s="14"/>
      <c r="E27" s="16">
        <f>E29/(E30+1)</f>
        <v>0</v>
      </c>
      <c r="F27" s="14"/>
      <c r="G27" s="11" t="s">
        <v>27</v>
      </c>
      <c r="M27" s="26">
        <v>-27</v>
      </c>
    </row>
    <row r="28" spans="1:13" ht="16.5" thickBot="1">
      <c r="A28" s="1" t="s">
        <v>12</v>
      </c>
      <c r="B28" s="14">
        <v>-18</v>
      </c>
      <c r="C28" s="14"/>
      <c r="D28" s="18" t="e">
        <f>1/(1/D27-1/D29)</f>
        <v>#DIV/0!</v>
      </c>
      <c r="E28" s="16" t="e">
        <f>E29/E30</f>
        <v>#DIV/0!</v>
      </c>
      <c r="F28" s="16" t="e">
        <f>F29/F30</f>
        <v>#DIV/0!</v>
      </c>
      <c r="G28" s="13" t="s">
        <v>33</v>
      </c>
      <c r="M28" s="26">
        <v>-18</v>
      </c>
    </row>
    <row r="29" spans="1:13" ht="16.5" thickBot="1">
      <c r="A29" s="1" t="s">
        <v>9</v>
      </c>
      <c r="B29" s="18">
        <f>1/(1/B27-1/B28)</f>
        <v>54</v>
      </c>
      <c r="C29" s="14"/>
      <c r="D29" s="14"/>
      <c r="E29" s="14"/>
      <c r="F29" s="16">
        <f>F27*(F30+1)</f>
        <v>0</v>
      </c>
      <c r="G29" s="11" t="s">
        <v>26</v>
      </c>
      <c r="M29" s="26">
        <v>54</v>
      </c>
    </row>
    <row r="30" spans="1:13" ht="13.5" thickBot="1">
      <c r="A30" s="1" t="s">
        <v>1</v>
      </c>
      <c r="B30" s="18">
        <f>B29/B28</f>
        <v>-3</v>
      </c>
      <c r="C30" s="16" t="e">
        <f>C29/C28</f>
        <v>#DIV/0!</v>
      </c>
      <c r="D30" s="18" t="e">
        <f>D29/D28</f>
        <v>#DIV/0!</v>
      </c>
      <c r="E30" s="14"/>
      <c r="F30" s="14"/>
      <c r="G30" s="11" t="s">
        <v>28</v>
      </c>
      <c r="M30" s="26">
        <v>-3</v>
      </c>
    </row>
    <row r="31" spans="4:5" ht="12.75">
      <c r="D31" s="19"/>
      <c r="E31" s="19"/>
    </row>
    <row r="32" spans="3:6" ht="12.75">
      <c r="C32" s="19"/>
      <c r="D32" s="13"/>
      <c r="E32" s="13"/>
      <c r="F32" s="19"/>
    </row>
    <row r="33" ht="12.75">
      <c r="D33" s="19"/>
    </row>
    <row r="34" ht="12.75">
      <c r="M34" s="27" t="s">
        <v>20</v>
      </c>
    </row>
  </sheetData>
  <sheetProtection sheet="1" objects="1" scenarios="1"/>
  <dataValidations count="4">
    <dataValidation errorStyle="information" type="decimal" operator="lessThan" allowBlank="1" showInputMessage="1" showErrorMessage="1" errorTitle="Positiv!" error="Skal være negativ for Barlowlinse" sqref="B8">
      <formula1>0</formula1>
    </dataValidation>
    <dataValidation errorStyle="information" type="decimal" operator="lessThan" allowBlank="1" showInputMessage="1" showErrorMessage="1" error="Skal være negativ for Barlowlinse" sqref="B27 C28 E30 B28 F30">
      <formula1>0</formula1>
    </dataValidation>
    <dataValidation errorStyle="information" type="decimal" operator="lessThan" allowBlank="1" showInputMessage="1" showErrorMessage="1" error="Skal være negativ for Barlowlinse&#10;" sqref="D27">
      <formula1>0</formula1>
    </dataValidation>
    <dataValidation errorStyle="information" type="decimal" operator="lessThan" allowBlank="1" showInputMessage="1" showErrorMessage="1" error="Skal være negativ for Barlovlinse" sqref="F27">
      <formula1>0</formula1>
    </dataValidation>
  </dataValidations>
  <printOptions/>
  <pageMargins left="0.75" right="0.75" top="1" bottom="1" header="0.5" footer="0.5"/>
  <pageSetup orientation="landscape" paperSize="2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HB</cp:lastModifiedBy>
  <cp:lastPrinted>2001-09-18T13:45:55Z</cp:lastPrinted>
  <dcterms:created xsi:type="dcterms:W3CDTF">2001-09-13T17:48:44Z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